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irports/2022_Survey_Report/"/>
    </mc:Choice>
  </mc:AlternateContent>
  <xr:revisionPtr revIDLastSave="0" documentId="13_ncr:1_{BF2D2569-C232-43B9-8AAE-88B27C396C59}" xr6:coauthVersionLast="47" xr6:coauthVersionMax="47" xr10:uidLastSave="{00000000-0000-0000-0000-000000000000}"/>
  <bookViews>
    <workbookView xWindow="-110" yWindow="-110" windowWidth="19420" windowHeight="11620" tabRatio="903" xr2:uid="{00000000-000D-0000-FFFF-FFFF00000000}"/>
  </bookViews>
  <sheets>
    <sheet name="Birmingham" sheetId="13" r:id="rId1"/>
    <sheet name="East Midlands" sheetId="4" r:id="rId2"/>
    <sheet name="Gatwick" sheetId="2" r:id="rId3"/>
    <sheet name="Heathrow" sheetId="11" r:id="rId4"/>
    <sheet name="London City" sheetId="18" r:id="rId5"/>
    <sheet name="Luton" sheetId="6" r:id="rId6"/>
    <sheet name="Manchester" sheetId="5" r:id="rId7"/>
    <sheet name="Stansted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G16" i="2" l="1"/>
  <c r="E16" i="2"/>
  <c r="H6" i="2"/>
  <c r="H8" i="2"/>
  <c r="F8" i="2"/>
  <c r="D16" i="2"/>
  <c r="D11" i="2"/>
  <c r="C16" i="2"/>
  <c r="E16" i="18"/>
  <c r="F15" i="18" s="1"/>
  <c r="C16" i="18"/>
  <c r="D16" i="18" s="1"/>
  <c r="G15" i="18"/>
  <c r="G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G7" i="18"/>
  <c r="D7" i="18"/>
  <c r="G6" i="18"/>
  <c r="D6" i="18"/>
  <c r="G11" i="13"/>
  <c r="G10" i="13"/>
  <c r="G9" i="13"/>
  <c r="G8" i="13"/>
  <c r="G7" i="13"/>
  <c r="G6" i="13"/>
  <c r="E16" i="3"/>
  <c r="F16" i="3" s="1"/>
  <c r="C16" i="3"/>
  <c r="D13" i="3" s="1"/>
  <c r="D10" i="3"/>
  <c r="E11" i="5"/>
  <c r="F7" i="5" s="1"/>
  <c r="C11" i="5"/>
  <c r="D11" i="5" s="1"/>
  <c r="E16" i="6"/>
  <c r="F9" i="6" s="1"/>
  <c r="C16" i="6"/>
  <c r="D10" i="6" s="1"/>
  <c r="E16" i="11"/>
  <c r="F7" i="11" s="1"/>
  <c r="C16" i="11"/>
  <c r="D16" i="11" s="1"/>
  <c r="D9" i="11"/>
  <c r="F7" i="3"/>
  <c r="D9" i="3"/>
  <c r="F11" i="5"/>
  <c r="D11" i="6"/>
  <c r="D14" i="6"/>
  <c r="D8" i="11"/>
  <c r="D12" i="11"/>
  <c r="F7" i="2"/>
  <c r="F11" i="2"/>
  <c r="F15" i="2"/>
  <c r="F16" i="2"/>
  <c r="D9" i="2"/>
  <c r="E12" i="13"/>
  <c r="F6" i="13" s="1"/>
  <c r="C12" i="13"/>
  <c r="D12" i="13" s="1"/>
  <c r="E12" i="4"/>
  <c r="F10" i="4" s="1"/>
  <c r="F8" i="4"/>
  <c r="C12" i="4"/>
  <c r="D7" i="4"/>
  <c r="D11" i="4"/>
  <c r="G6" i="4"/>
  <c r="G15" i="6"/>
  <c r="G14" i="6"/>
  <c r="G13" i="6"/>
  <c r="G12" i="6"/>
  <c r="G11" i="6"/>
  <c r="G10" i="6"/>
  <c r="G9" i="6"/>
  <c r="G8" i="6"/>
  <c r="G7" i="6"/>
  <c r="G6" i="6"/>
  <c r="G15" i="3"/>
  <c r="G14" i="3"/>
  <c r="G13" i="3"/>
  <c r="G12" i="3"/>
  <c r="G11" i="3"/>
  <c r="G10" i="3"/>
  <c r="G9" i="3"/>
  <c r="G8" i="3"/>
  <c r="G7" i="3"/>
  <c r="G6" i="3"/>
  <c r="G10" i="5"/>
  <c r="G9" i="5"/>
  <c r="G8" i="5"/>
  <c r="G7" i="5"/>
  <c r="G6" i="5"/>
  <c r="G11" i="5" s="1"/>
  <c r="G15" i="11"/>
  <c r="G14" i="11"/>
  <c r="G13" i="11"/>
  <c r="G12" i="11"/>
  <c r="G11" i="11"/>
  <c r="G10" i="11"/>
  <c r="G9" i="11"/>
  <c r="G8" i="11"/>
  <c r="G7" i="11"/>
  <c r="G6" i="11"/>
  <c r="G15" i="2"/>
  <c r="G14" i="2"/>
  <c r="G13" i="2"/>
  <c r="G12" i="2"/>
  <c r="G11" i="2"/>
  <c r="G10" i="2"/>
  <c r="G9" i="2"/>
  <c r="G8" i="2"/>
  <c r="G7" i="2"/>
  <c r="G6" i="2"/>
  <c r="G11" i="4"/>
  <c r="G10" i="4"/>
  <c r="G9" i="4"/>
  <c r="G8" i="4"/>
  <c r="G7" i="4"/>
  <c r="D12" i="4"/>
  <c r="D6" i="4"/>
  <c r="D8" i="4"/>
  <c r="D9" i="4"/>
  <c r="D16" i="3"/>
  <c r="D12" i="3"/>
  <c r="D11" i="3"/>
  <c r="D7" i="3"/>
  <c r="D6" i="5"/>
  <c r="F12" i="11"/>
  <c r="D15" i="11"/>
  <c r="D11" i="11"/>
  <c r="D7" i="11"/>
  <c r="D14" i="11"/>
  <c r="D10" i="11"/>
  <c r="D6" i="11"/>
  <c r="D13" i="11"/>
  <c r="D10" i="4"/>
  <c r="F8" i="13" l="1"/>
  <c r="F12" i="13"/>
  <c r="D9" i="13"/>
  <c r="F9" i="13"/>
  <c r="D6" i="13"/>
  <c r="F10" i="13"/>
  <c r="F7" i="13"/>
  <c r="F11" i="13"/>
  <c r="F10" i="5"/>
  <c r="H7" i="5"/>
  <c r="F8" i="3"/>
  <c r="F9" i="3"/>
  <c r="G16" i="3"/>
  <c r="H8" i="3" s="1"/>
  <c r="H12" i="3"/>
  <c r="D15" i="3"/>
  <c r="D6" i="3"/>
  <c r="D14" i="3"/>
  <c r="D8" i="3"/>
  <c r="F15" i="6"/>
  <c r="F10" i="6"/>
  <c r="F16" i="6"/>
  <c r="F13" i="6"/>
  <c r="F12" i="6"/>
  <c r="F6" i="6"/>
  <c r="F14" i="6"/>
  <c r="F11" i="6"/>
  <c r="G16" i="6"/>
  <c r="H10" i="6" s="1"/>
  <c r="G16" i="18"/>
  <c r="H16" i="18" s="1"/>
  <c r="F16" i="18"/>
  <c r="D14" i="18"/>
  <c r="D15" i="18"/>
  <c r="F6" i="18"/>
  <c r="F7" i="18"/>
  <c r="F8" i="18"/>
  <c r="F9" i="18"/>
  <c r="F10" i="18"/>
  <c r="F11" i="18"/>
  <c r="F12" i="18"/>
  <c r="F13" i="18"/>
  <c r="F14" i="18"/>
  <c r="F10" i="11"/>
  <c r="F16" i="11"/>
  <c r="F15" i="11"/>
  <c r="F6" i="11"/>
  <c r="F14" i="11"/>
  <c r="F9" i="4"/>
  <c r="F6" i="4"/>
  <c r="D10" i="13"/>
  <c r="D7" i="13"/>
  <c r="D11" i="13"/>
  <c r="D8" i="13"/>
  <c r="G12" i="13"/>
  <c r="H9" i="5"/>
  <c r="H11" i="5"/>
  <c r="H8" i="5"/>
  <c r="H10" i="5"/>
  <c r="D9" i="5"/>
  <c r="H16" i="3"/>
  <c r="D7" i="2"/>
  <c r="D12" i="2"/>
  <c r="D8" i="2"/>
  <c r="D13" i="2"/>
  <c r="H9" i="3"/>
  <c r="D14" i="2"/>
  <c r="F9" i="2"/>
  <c r="F13" i="2"/>
  <c r="F6" i="2"/>
  <c r="F10" i="2"/>
  <c r="F14" i="2"/>
  <c r="F13" i="11"/>
  <c r="F8" i="11"/>
  <c r="F9" i="11"/>
  <c r="F11" i="11"/>
  <c r="D8" i="5"/>
  <c r="D7" i="5"/>
  <c r="H6" i="5"/>
  <c r="F11" i="4"/>
  <c r="F7" i="4"/>
  <c r="D8" i="6"/>
  <c r="D12" i="6"/>
  <c r="D16" i="6"/>
  <c r="D9" i="6"/>
  <c r="D13" i="6"/>
  <c r="D6" i="6"/>
  <c r="F8" i="5"/>
  <c r="F6" i="5"/>
  <c r="F9" i="5"/>
  <c r="F11" i="3"/>
  <c r="F13" i="3"/>
  <c r="F12" i="3"/>
  <c r="F14" i="3"/>
  <c r="G12" i="4"/>
  <c r="F6" i="3"/>
  <c r="D15" i="2"/>
  <c r="F10" i="3"/>
  <c r="G16" i="11"/>
  <c r="H12" i="11" s="1"/>
  <c r="D10" i="2"/>
  <c r="F12" i="2"/>
  <c r="D15" i="6"/>
  <c r="D7" i="6"/>
  <c r="D10" i="5"/>
  <c r="F15" i="3"/>
  <c r="F7" i="6"/>
  <c r="F8" i="6"/>
  <c r="H12" i="13" l="1"/>
  <c r="H10" i="13"/>
  <c r="H6" i="13"/>
  <c r="H9" i="13"/>
  <c r="H11" i="13"/>
  <c r="H7" i="13"/>
  <c r="H8" i="13"/>
  <c r="H6" i="3"/>
  <c r="H10" i="3"/>
  <c r="H11" i="3"/>
  <c r="H14" i="3"/>
  <c r="H7" i="3"/>
  <c r="H15" i="3"/>
  <c r="H13" i="3"/>
  <c r="H7" i="6"/>
  <c r="H12" i="6"/>
  <c r="H9" i="6"/>
  <c r="H8" i="6"/>
  <c r="H16" i="6"/>
  <c r="H13" i="6"/>
  <c r="H14" i="6"/>
  <c r="H6" i="6"/>
  <c r="H15" i="6"/>
  <c r="H11" i="6"/>
  <c r="H9" i="18"/>
  <c r="H8" i="18"/>
  <c r="H15" i="18"/>
  <c r="H13" i="18"/>
  <c r="H12" i="18"/>
  <c r="H6" i="18"/>
  <c r="H7" i="18"/>
  <c r="H11" i="18"/>
  <c r="H10" i="18"/>
  <c r="H14" i="18"/>
  <c r="H14" i="11"/>
  <c r="H16" i="2"/>
  <c r="H15" i="2"/>
  <c r="H12" i="2"/>
  <c r="H10" i="2"/>
  <c r="H7" i="2"/>
  <c r="H11" i="2"/>
  <c r="H13" i="2"/>
  <c r="H14" i="2"/>
  <c r="H9" i="2"/>
  <c r="H12" i="4"/>
  <c r="H7" i="4"/>
  <c r="H8" i="4"/>
  <c r="H6" i="4"/>
  <c r="H10" i="4"/>
  <c r="H11" i="11"/>
  <c r="H7" i="11"/>
  <c r="H6" i="11"/>
  <c r="H13" i="11"/>
  <c r="H15" i="11"/>
  <c r="H16" i="11"/>
  <c r="H10" i="11"/>
  <c r="H8" i="11"/>
  <c r="H11" i="4"/>
  <c r="H9" i="4"/>
  <c r="H9" i="11"/>
</calcChain>
</file>

<file path=xl/sharedStrings.xml><?xml version="1.0" encoding="utf-8"?>
<sst xmlns="http://schemas.openxmlformats.org/spreadsheetml/2006/main" count="189" uniqueCount="54">
  <si>
    <t>Region</t>
  </si>
  <si>
    <t>County</t>
  </si>
  <si>
    <t>Total</t>
  </si>
  <si>
    <t>000's</t>
  </si>
  <si>
    <t>%</t>
  </si>
  <si>
    <t>Greater London</t>
  </si>
  <si>
    <t>West Midlands</t>
  </si>
  <si>
    <t>Isle of Wight</t>
  </si>
  <si>
    <t>Buckinghamshire County</t>
  </si>
  <si>
    <t>East Sussex County</t>
  </si>
  <si>
    <t>Hampshire County</t>
  </si>
  <si>
    <t>Kent County</t>
  </si>
  <si>
    <t>Oxfordshire County</t>
  </si>
  <si>
    <t>Surrey County</t>
  </si>
  <si>
    <t>County of Herefordshire</t>
  </si>
  <si>
    <t>Shropshire County</t>
  </si>
  <si>
    <t>Staffordshire County</t>
  </si>
  <si>
    <t>Warwickshire County</t>
  </si>
  <si>
    <t>Worcestershire County</t>
  </si>
  <si>
    <t>West Sussex County</t>
  </si>
  <si>
    <t>Cheshire County</t>
  </si>
  <si>
    <t>Cumbria County</t>
  </si>
  <si>
    <t>Greater Manchester</t>
  </si>
  <si>
    <t>Lancashire County</t>
  </si>
  <si>
    <t>Merseyside</t>
  </si>
  <si>
    <t>Scheduled</t>
  </si>
  <si>
    <t>Charter</t>
  </si>
  <si>
    <t>Derbyshire County</t>
  </si>
  <si>
    <t>Leicestershire County</t>
  </si>
  <si>
    <t>Lincolnshire County</t>
  </si>
  <si>
    <t>Northamptonshire County</t>
  </si>
  <si>
    <t>Nottinghamshire County</t>
  </si>
  <si>
    <t>Rutland</t>
  </si>
  <si>
    <t>East Midlands</t>
  </si>
  <si>
    <t>North West</t>
  </si>
  <si>
    <t>South East</t>
  </si>
  <si>
    <t xml:space="preserve"> </t>
  </si>
  <si>
    <t>Table 5.2</t>
  </si>
  <si>
    <t>Table 5.3</t>
  </si>
  <si>
    <t>Table 5.5</t>
  </si>
  <si>
    <t>Berkshire County</t>
  </si>
  <si>
    <t>Table 5.1</t>
  </si>
  <si>
    <t>Table 5.4</t>
  </si>
  <si>
    <t>Table 5.6</t>
  </si>
  <si>
    <t>Table 5.8</t>
  </si>
  <si>
    <t>Table 5.7</t>
  </si>
  <si>
    <t>Origin/destination patterns of terminating passengers at Birmingham Airport in 2022 within the West Midlands Planning Region.</t>
  </si>
  <si>
    <t>Origin/destination patterns of terminating passengers at East Midlands Airport in 2022 within the East Midlands Planning Region.</t>
  </si>
  <si>
    <t>Origin/destination patterns of terminating passengers at Gatwick Airport in 2022 within the South East Planning Region.</t>
  </si>
  <si>
    <t>Origin/destination patterns of terminating passengers at Heathrow Airport in 2022 within the South East Planning Region.</t>
  </si>
  <si>
    <t>Origin/destination patterns of terminating passengers at London City Airport in 2022 within the South East Planning Region.</t>
  </si>
  <si>
    <t>Origin/destination patterns of terminating passengers at Luton Airport in 2022 within the South East Planning Region.</t>
  </si>
  <si>
    <t>Origin/destination patterns of terminating passengers at Manchester Airport in 2022 within the North West Planning Region.</t>
  </si>
  <si>
    <t>Origin/destination patterns of terminating passengers at Stansted Airport in 2022 within the South East Planning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</si>
</sst>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\ \ \ \ "/>
  </numFmts>
  <fonts count="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7" xfId="0" applyFill="1" applyBorder="1"/>
    <xf numFmtId="0" fontId="2" fillId="0" borderId="5" xfId="0" applyFont="1" applyFill="1" applyBorder="1" applyAlignment="1">
      <alignment horizontal="centerContinuous"/>
    </xf>
    <xf numFmtId="164" fontId="0" fillId="0" borderId="6" xfId="0" applyNumberFormat="1" applyFill="1" applyBorder="1"/>
    <xf numFmtId="0" fontId="2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6" xfId="0" applyFont="1" applyFill="1" applyBorder="1"/>
    <xf numFmtId="164" fontId="0" fillId="0" borderId="9" xfId="0" applyNumberFormat="1" applyFill="1" applyBorder="1"/>
    <xf numFmtId="165" fontId="0" fillId="0" borderId="12" xfId="0" applyNumberFormat="1" applyFill="1" applyBorder="1" applyAlignment="1"/>
    <xf numFmtId="165" fontId="0" fillId="0" borderId="4" xfId="0" applyNumberFormat="1" applyFill="1" applyBorder="1" applyAlignment="1"/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6" xfId="0" applyFill="1" applyBorder="1"/>
    <xf numFmtId="0" fontId="0" fillId="0" borderId="5" xfId="0" applyFill="1" applyBorder="1"/>
    <xf numFmtId="0" fontId="2" fillId="0" borderId="11" xfId="0" applyFont="1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 applyAlignment="1">
      <alignment horizontal="centerContinuous"/>
    </xf>
    <xf numFmtId="165" fontId="0" fillId="0" borderId="6" xfId="0" applyNumberFormat="1" applyFill="1" applyBorder="1" applyAlignment="1"/>
    <xf numFmtId="0" fontId="0" fillId="0" borderId="19" xfId="0" applyFill="1" applyBorder="1"/>
    <xf numFmtId="0" fontId="0" fillId="2" borderId="1" xfId="0" applyFill="1" applyBorder="1"/>
    <xf numFmtId="0" fontId="2" fillId="2" borderId="5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/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165" fontId="0" fillId="2" borderId="4" xfId="0" applyNumberFormat="1" applyFill="1" applyBorder="1" applyAlignment="1"/>
    <xf numFmtId="0" fontId="2" fillId="2" borderId="0" xfId="0" applyFont="1" applyFill="1"/>
    <xf numFmtId="0" fontId="0" fillId="2" borderId="0" xfId="0" applyFill="1"/>
    <xf numFmtId="0" fontId="2" fillId="0" borderId="4" xfId="0" applyFont="1" applyFill="1" applyBorder="1"/>
    <xf numFmtId="164" fontId="0" fillId="0" borderId="4" xfId="0" applyNumberFormat="1" applyFill="1" applyBorder="1"/>
    <xf numFmtId="165" fontId="2" fillId="0" borderId="4" xfId="0" applyNumberFormat="1" applyFont="1" applyFill="1" applyBorder="1" applyAlignment="1"/>
    <xf numFmtId="0" fontId="0" fillId="0" borderId="20" xfId="0" applyFill="1" applyBorder="1"/>
    <xf numFmtId="165" fontId="0" fillId="0" borderId="21" xfId="0" applyNumberFormat="1" applyFill="1" applyBorder="1" applyAlignment="1"/>
    <xf numFmtId="165" fontId="2" fillId="0" borderId="21" xfId="0" applyNumberFormat="1" applyFont="1" applyFill="1" applyBorder="1" applyAlignment="1"/>
    <xf numFmtId="3" fontId="0" fillId="2" borderId="4" xfId="0" applyNumberFormat="1" applyFill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0" fillId="0" borderId="22" xfId="0" applyBorder="1"/>
    <xf numFmtId="0" fontId="0" fillId="0" borderId="23" xfId="0" applyBorder="1"/>
    <xf numFmtId="3" fontId="0" fillId="0" borderId="11" xfId="0" applyNumberFormat="1" applyFill="1" applyBorder="1" applyAlignment="1">
      <alignment horizontal="right" indent="1"/>
    </xf>
    <xf numFmtId="0" fontId="0" fillId="2" borderId="13" xfId="0" applyFill="1" applyBorder="1"/>
    <xf numFmtId="0" fontId="0" fillId="2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workbookViewId="0">
      <selection activeCell="A2" sqref="A2"/>
    </sheetView>
  </sheetViews>
  <sheetFormatPr defaultColWidth="9.33203125" defaultRowHeight="10" x14ac:dyDescent="0.2"/>
  <cols>
    <col min="1" max="1" width="19.77734375" style="3" customWidth="1"/>
    <col min="2" max="2" width="21.6640625" style="2" customWidth="1"/>
    <col min="3" max="8" width="10.77734375" style="2" customWidth="1"/>
    <col min="9" max="16384" width="9.33203125" style="2"/>
  </cols>
  <sheetData>
    <row r="1" spans="1:8" ht="10.5" x14ac:dyDescent="0.25">
      <c r="A1" s="1" t="s">
        <v>41</v>
      </c>
    </row>
    <row r="2" spans="1:8" ht="11.25" x14ac:dyDescent="0.2">
      <c r="A2" s="3" t="s">
        <v>46</v>
      </c>
    </row>
    <row r="4" spans="1:8" ht="11.25" x14ac:dyDescent="0.2">
      <c r="A4" s="63" t="s">
        <v>0</v>
      </c>
      <c r="B4" s="32" t="s">
        <v>1</v>
      </c>
      <c r="C4" s="33" t="s">
        <v>25</v>
      </c>
      <c r="D4" s="34"/>
      <c r="E4" s="33" t="s">
        <v>26</v>
      </c>
      <c r="F4" s="34"/>
      <c r="G4" s="35" t="s">
        <v>2</v>
      </c>
      <c r="H4" s="34"/>
    </row>
    <row r="5" spans="1:8" ht="11.25" x14ac:dyDescent="0.2">
      <c r="A5" s="64"/>
      <c r="B5" s="36"/>
      <c r="C5" s="37" t="s">
        <v>3</v>
      </c>
      <c r="D5" s="38" t="s">
        <v>4</v>
      </c>
      <c r="E5" s="37" t="s">
        <v>3</v>
      </c>
      <c r="F5" s="38" t="s">
        <v>4</v>
      </c>
      <c r="G5" s="37" t="s">
        <v>3</v>
      </c>
      <c r="H5" s="38" t="s">
        <v>4</v>
      </c>
    </row>
    <row r="6" spans="1:8" ht="11.25" x14ac:dyDescent="0.2">
      <c r="A6" s="39" t="s">
        <v>6</v>
      </c>
      <c r="B6" s="60" t="s">
        <v>14</v>
      </c>
      <c r="C6" s="56">
        <v>56.769509592469596</v>
      </c>
      <c r="D6" s="19">
        <f>C6/$C$12*100</f>
        <v>1.0087636340261432</v>
      </c>
      <c r="E6" s="54">
        <v>13.627826721673529</v>
      </c>
      <c r="F6" s="19">
        <f>E6/$E$12*100</f>
        <v>1.646808190185143</v>
      </c>
      <c r="G6" s="54">
        <f t="shared" ref="G6:G11" si="0">C6+E6</f>
        <v>70.397336314143132</v>
      </c>
      <c r="H6" s="19">
        <f>G6/$G$12*100</f>
        <v>1.0905587621467945</v>
      </c>
    </row>
    <row r="7" spans="1:8" ht="11.25" x14ac:dyDescent="0.2">
      <c r="A7" s="40"/>
      <c r="B7" s="61" t="s">
        <v>15</v>
      </c>
      <c r="C7" s="57">
        <v>138.7691900435168</v>
      </c>
      <c r="D7" s="19">
        <f t="shared" ref="D7:D11" si="1">C7/$C$12*100</f>
        <v>2.4658538261836838</v>
      </c>
      <c r="E7" s="54">
        <v>32.070152374189099</v>
      </c>
      <c r="F7" s="19">
        <f t="shared" ref="F7:F12" si="2">E7/$E$12*100</f>
        <v>3.875408065345177</v>
      </c>
      <c r="G7" s="54">
        <f t="shared" si="0"/>
        <v>170.83934241770589</v>
      </c>
      <c r="H7" s="19">
        <f t="shared" ref="H7:H12" si="3">G7/$G$12*100</f>
        <v>2.6465538548451462</v>
      </c>
    </row>
    <row r="8" spans="1:8" ht="11.25" x14ac:dyDescent="0.2">
      <c r="A8" s="40"/>
      <c r="B8" s="61" t="s">
        <v>16</v>
      </c>
      <c r="C8" s="57">
        <v>450.42483237698428</v>
      </c>
      <c r="D8" s="19">
        <f t="shared" si="1"/>
        <v>8.0038068679123295</v>
      </c>
      <c r="E8" s="54">
        <v>122.08388147929784</v>
      </c>
      <c r="F8" s="19">
        <f t="shared" si="2"/>
        <v>14.75280982182981</v>
      </c>
      <c r="G8" s="54">
        <f t="shared" si="0"/>
        <v>572.50871385628216</v>
      </c>
      <c r="H8" s="19">
        <f t="shared" si="3"/>
        <v>8.8690059452707573</v>
      </c>
    </row>
    <row r="9" spans="1:8" ht="11.25" x14ac:dyDescent="0.2">
      <c r="A9" s="40"/>
      <c r="B9" s="61" t="s">
        <v>17</v>
      </c>
      <c r="C9" s="57">
        <v>630.15995305309389</v>
      </c>
      <c r="D9" s="19">
        <f t="shared" si="1"/>
        <v>11.197603234957402</v>
      </c>
      <c r="E9" s="54">
        <v>84.475469730346205</v>
      </c>
      <c r="F9" s="19">
        <f t="shared" si="2"/>
        <v>10.208149711826364</v>
      </c>
      <c r="G9" s="54">
        <f t="shared" si="0"/>
        <v>714.63542278344005</v>
      </c>
      <c r="H9" s="19">
        <f t="shared" si="3"/>
        <v>11.070758680117621</v>
      </c>
    </row>
    <row r="10" spans="1:8" ht="11.25" x14ac:dyDescent="0.2">
      <c r="A10" s="40"/>
      <c r="B10" s="61" t="s">
        <v>6</v>
      </c>
      <c r="C10" s="57">
        <v>3900.7912388275363</v>
      </c>
      <c r="D10" s="19">
        <f t="shared" si="1"/>
        <v>69.314961039913157</v>
      </c>
      <c r="E10" s="54">
        <v>487.41798912845729</v>
      </c>
      <c r="F10" s="19">
        <f t="shared" si="2"/>
        <v>58.900362686864646</v>
      </c>
      <c r="G10" s="54">
        <f t="shared" si="0"/>
        <v>4388.2092279559938</v>
      </c>
      <c r="H10" s="19">
        <f t="shared" si="3"/>
        <v>67.979845179445817</v>
      </c>
    </row>
    <row r="11" spans="1:8" ht="11.25" x14ac:dyDescent="0.2">
      <c r="A11" s="41"/>
      <c r="B11" s="61" t="s">
        <v>18</v>
      </c>
      <c r="C11" s="62">
        <v>450.71772414509871</v>
      </c>
      <c r="D11" s="19">
        <f t="shared" si="1"/>
        <v>8.0090113970072689</v>
      </c>
      <c r="E11" s="54">
        <v>87.854371206050104</v>
      </c>
      <c r="F11" s="19">
        <f t="shared" si="2"/>
        <v>10.616461523948857</v>
      </c>
      <c r="G11" s="54">
        <f t="shared" si="0"/>
        <v>538.57209535114885</v>
      </c>
      <c r="H11" s="19">
        <f t="shared" si="3"/>
        <v>8.3432775781738506</v>
      </c>
    </row>
    <row r="12" spans="1:8" ht="11.25" x14ac:dyDescent="0.2">
      <c r="A12" s="42" t="s">
        <v>2</v>
      </c>
      <c r="B12" s="43" t="s">
        <v>36</v>
      </c>
      <c r="C12" s="53">
        <f>SUM(C6:C11)</f>
        <v>5627.6324480387002</v>
      </c>
      <c r="D12" s="44">
        <f>C12/$C$12*100</f>
        <v>100</v>
      </c>
      <c r="E12" s="53">
        <f>SUM(E6:E11)</f>
        <v>827.52969064001411</v>
      </c>
      <c r="F12" s="44">
        <f t="shared" si="2"/>
        <v>100</v>
      </c>
      <c r="G12" s="53">
        <f>SUM(G6:G11)</f>
        <v>6455.1621386787147</v>
      </c>
      <c r="H12" s="44">
        <f t="shared" si="3"/>
        <v>100</v>
      </c>
    </row>
    <row r="15" spans="1:8" ht="11.25" x14ac:dyDescent="0.2">
      <c r="B15" s="6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4" sqref="A4:A12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8" width="8.77734375" style="2" customWidth="1"/>
    <col min="9" max="16384" width="9.33203125" style="2"/>
  </cols>
  <sheetData>
    <row r="1" spans="1:8" ht="10.5" x14ac:dyDescent="0.25">
      <c r="A1" s="1" t="s">
        <v>37</v>
      </c>
    </row>
    <row r="2" spans="1:8" ht="11.25" x14ac:dyDescent="0.2">
      <c r="A2" s="3" t="s">
        <v>47</v>
      </c>
    </row>
    <row r="4" spans="1:8" ht="11.25" x14ac:dyDescent="0.2">
      <c r="A4" s="21" t="s">
        <v>0</v>
      </c>
      <c r="B4" s="4" t="s">
        <v>1</v>
      </c>
      <c r="C4" s="11" t="s">
        <v>25</v>
      </c>
      <c r="D4" s="6"/>
      <c r="E4" s="11" t="s">
        <v>26</v>
      </c>
      <c r="F4" s="6"/>
      <c r="G4" s="9" t="s">
        <v>2</v>
      </c>
      <c r="H4" s="6"/>
    </row>
    <row r="5" spans="1:8" ht="11.25" x14ac:dyDescent="0.2">
      <c r="A5" s="27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5" t="s">
        <v>33</v>
      </c>
      <c r="B6" s="12" t="s">
        <v>27</v>
      </c>
      <c r="C6" s="54">
        <v>492.73243365248106</v>
      </c>
      <c r="D6" s="19">
        <f t="shared" ref="D6:D12" si="0">C6/$C$12*100</f>
        <v>27.147317203610889</v>
      </c>
      <c r="E6" s="54">
        <v>68.749759205043986</v>
      </c>
      <c r="F6" s="19">
        <f t="shared" ref="F6:F11" si="1">E6/$E$12*100</f>
        <v>30.308926101570339</v>
      </c>
      <c r="G6" s="54">
        <f t="shared" ref="G6:G12" si="2">C6+E6</f>
        <v>561.48219285752509</v>
      </c>
      <c r="H6" s="19">
        <f>G6/$G$12*100</f>
        <v>27.498539778931626</v>
      </c>
    </row>
    <row r="7" spans="1:8" ht="11.25" x14ac:dyDescent="0.2">
      <c r="A7" s="17"/>
      <c r="B7" s="12" t="s">
        <v>28</v>
      </c>
      <c r="C7" s="54">
        <v>447.96935863845897</v>
      </c>
      <c r="D7" s="19">
        <f t="shared" si="0"/>
        <v>24.681075256826944</v>
      </c>
      <c r="E7" s="54">
        <v>50.528961259115356</v>
      </c>
      <c r="F7" s="19">
        <f t="shared" si="1"/>
        <v>22.276129698491761</v>
      </c>
      <c r="G7" s="54">
        <f t="shared" si="2"/>
        <v>498.49831989757433</v>
      </c>
      <c r="H7" s="19">
        <f t="shared" ref="H7:H12" si="3">G7/$G$12*100</f>
        <v>24.413910278562298</v>
      </c>
    </row>
    <row r="8" spans="1:8" ht="11.25" x14ac:dyDescent="0.2">
      <c r="A8" s="17"/>
      <c r="B8" s="12" t="s">
        <v>29</v>
      </c>
      <c r="C8" s="54">
        <v>156.15184877134445</v>
      </c>
      <c r="D8" s="19">
        <f t="shared" si="0"/>
        <v>8.6032570234979904</v>
      </c>
      <c r="E8" s="54">
        <v>23.511565405212707</v>
      </c>
      <c r="F8" s="19">
        <f t="shared" si="1"/>
        <v>10.365277008076374</v>
      </c>
      <c r="G8" s="54">
        <f t="shared" si="2"/>
        <v>179.66341417655715</v>
      </c>
      <c r="H8" s="19">
        <f t="shared" si="3"/>
        <v>8.79899951307336</v>
      </c>
    </row>
    <row r="9" spans="1:8" ht="11.25" x14ac:dyDescent="0.2">
      <c r="A9" s="17"/>
      <c r="B9" s="12" t="s">
        <v>30</v>
      </c>
      <c r="C9" s="54">
        <v>50.467851352796608</v>
      </c>
      <c r="D9" s="19">
        <f t="shared" si="0"/>
        <v>2.7805491899592423</v>
      </c>
      <c r="E9" s="54">
        <v>9.1532599456088004</v>
      </c>
      <c r="F9" s="19">
        <f t="shared" si="1"/>
        <v>4.0352938321210425</v>
      </c>
      <c r="G9" s="54">
        <f t="shared" si="2"/>
        <v>59.62111129840541</v>
      </c>
      <c r="H9" s="19">
        <f t="shared" si="3"/>
        <v>2.9199385511399982</v>
      </c>
    </row>
    <row r="10" spans="1:8" ht="11.25" x14ac:dyDescent="0.2">
      <c r="A10" s="17"/>
      <c r="B10" s="12" t="s">
        <v>31</v>
      </c>
      <c r="C10" s="54">
        <v>656.85087409574874</v>
      </c>
      <c r="D10" s="19">
        <f t="shared" si="0"/>
        <v>36.189497213254093</v>
      </c>
      <c r="E10" s="54">
        <v>74.024710468594577</v>
      </c>
      <c r="F10" s="19">
        <f t="shared" si="1"/>
        <v>32.634433999852689</v>
      </c>
      <c r="G10" s="54">
        <f t="shared" si="2"/>
        <v>730.87558456434328</v>
      </c>
      <c r="H10" s="19">
        <f t="shared" si="3"/>
        <v>35.794565867367275</v>
      </c>
    </row>
    <row r="11" spans="1:8" ht="11.25" x14ac:dyDescent="0.2">
      <c r="A11" s="26"/>
      <c r="B11" s="12" t="s">
        <v>32</v>
      </c>
      <c r="C11" s="54">
        <v>10.859409767020271</v>
      </c>
      <c r="D11" s="19">
        <f t="shared" si="0"/>
        <v>0.59830411285085305</v>
      </c>
      <c r="E11" s="54">
        <v>0.861816727431028</v>
      </c>
      <c r="F11" s="19">
        <f t="shared" si="1"/>
        <v>0.37993935988779148</v>
      </c>
      <c r="G11" s="54">
        <f t="shared" si="2"/>
        <v>11.721226494451299</v>
      </c>
      <c r="H11" s="19">
        <f t="shared" si="3"/>
        <v>0.57404601092544982</v>
      </c>
    </row>
    <row r="12" spans="1:8" ht="11.25" x14ac:dyDescent="0.2">
      <c r="A12" s="13" t="s">
        <v>2</v>
      </c>
      <c r="B12" s="18" t="s">
        <v>36</v>
      </c>
      <c r="C12" s="55">
        <f>SUM(C6:C11)</f>
        <v>1815.03177627785</v>
      </c>
      <c r="D12" s="49">
        <f t="shared" si="0"/>
        <v>100</v>
      </c>
      <c r="E12" s="55">
        <f>SUM(E6:E11)</f>
        <v>226.83007301100645</v>
      </c>
      <c r="F12" s="49">
        <v>18.607616097739605</v>
      </c>
      <c r="G12" s="55">
        <f t="shared" si="2"/>
        <v>2041.8618492888563</v>
      </c>
      <c r="H12" s="5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A4" sqref="A4:A16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10" width="8.77734375" style="2" customWidth="1"/>
    <col min="11" max="16384" width="9.33203125" style="2"/>
  </cols>
  <sheetData>
    <row r="1" spans="1:8" ht="10.5" x14ac:dyDescent="0.25">
      <c r="A1" s="1" t="s">
        <v>38</v>
      </c>
    </row>
    <row r="2" spans="1:8" ht="11.25" x14ac:dyDescent="0.2">
      <c r="A2" s="3" t="s">
        <v>48</v>
      </c>
    </row>
    <row r="4" spans="1:8" ht="11.25" x14ac:dyDescent="0.2">
      <c r="A4" s="28" t="s">
        <v>0</v>
      </c>
      <c r="B4" s="28" t="s">
        <v>1</v>
      </c>
      <c r="C4" s="11" t="s">
        <v>25</v>
      </c>
      <c r="D4" s="29"/>
      <c r="E4" s="11" t="s">
        <v>26</v>
      </c>
      <c r="F4" s="29"/>
      <c r="G4" s="9" t="s">
        <v>2</v>
      </c>
      <c r="H4" s="9"/>
    </row>
    <row r="5" spans="1:8" ht="11.25" x14ac:dyDescent="0.2">
      <c r="A5" s="22"/>
      <c r="B5" s="16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7" t="s">
        <v>35</v>
      </c>
      <c r="B6" s="27" t="s">
        <v>40</v>
      </c>
      <c r="C6" s="56">
        <v>588.62712275551951</v>
      </c>
      <c r="D6" s="19">
        <f>C6/$C$16*100</f>
        <v>2.68701718042196</v>
      </c>
      <c r="E6" s="59">
        <v>77.687838458192999</v>
      </c>
      <c r="F6" s="19">
        <f>E6/$E$16*100</f>
        <v>5.759585008460455</v>
      </c>
      <c r="G6" s="59">
        <f>C6+E6</f>
        <v>666.31496121371254</v>
      </c>
      <c r="H6" s="30">
        <f>G6/$G$16*100</f>
        <v>2.865231884937073</v>
      </c>
    </row>
    <row r="7" spans="1:8" ht="11.25" x14ac:dyDescent="0.2">
      <c r="A7" s="27"/>
      <c r="B7" s="27" t="s">
        <v>8</v>
      </c>
      <c r="C7" s="57">
        <v>397.00609200799153</v>
      </c>
      <c r="D7" s="19">
        <f t="shared" ref="D7:D15" si="0">C7/$C$16*100</f>
        <v>1.8122885417917174</v>
      </c>
      <c r="E7" s="59">
        <v>37.745904053163798</v>
      </c>
      <c r="F7" s="19">
        <f t="shared" ref="F7:F16" si="1">E7/$E$16*100</f>
        <v>2.7983883633521502</v>
      </c>
      <c r="G7" s="59">
        <f t="shared" ref="G7:G15" si="2">C7+E7</f>
        <v>434.7519960611553</v>
      </c>
      <c r="H7" s="30">
        <f t="shared" ref="H7:H16" si="3">G7/$G$16*100</f>
        <v>1.8694841834039604</v>
      </c>
    </row>
    <row r="8" spans="1:8" ht="11.25" x14ac:dyDescent="0.2">
      <c r="A8" s="27"/>
      <c r="B8" s="27" t="s">
        <v>9</v>
      </c>
      <c r="C8" s="57">
        <v>1965.8654044037087</v>
      </c>
      <c r="D8" s="19">
        <f t="shared" si="0"/>
        <v>8.9739563669815592</v>
      </c>
      <c r="E8" s="59">
        <v>77.549444899047543</v>
      </c>
      <c r="F8" s="19">
        <f>E8/$E$16*100</f>
        <v>5.7493248508303703</v>
      </c>
      <c r="G8" s="59">
        <f t="shared" si="2"/>
        <v>2043.4148493027562</v>
      </c>
      <c r="H8" s="30">
        <f>G8/$G$16*100</f>
        <v>8.7869216829700836</v>
      </c>
    </row>
    <row r="9" spans="1:8" ht="11.25" x14ac:dyDescent="0.2">
      <c r="A9" s="27"/>
      <c r="B9" s="27" t="s">
        <v>5</v>
      </c>
      <c r="C9" s="57">
        <v>11500.161815900919</v>
      </c>
      <c r="D9" s="19">
        <f t="shared" si="0"/>
        <v>52.496956362292636</v>
      </c>
      <c r="E9" s="59">
        <v>442.11245550912435</v>
      </c>
      <c r="F9" s="19">
        <f t="shared" si="1"/>
        <v>32.777128587176563</v>
      </c>
      <c r="G9" s="59">
        <f t="shared" si="2"/>
        <v>11942.274271410044</v>
      </c>
      <c r="H9" s="30">
        <f t="shared" si="3"/>
        <v>51.353169316174032</v>
      </c>
    </row>
    <row r="10" spans="1:8" ht="11.25" x14ac:dyDescent="0.2">
      <c r="A10" s="27"/>
      <c r="B10" s="27" t="s">
        <v>10</v>
      </c>
      <c r="C10" s="57">
        <v>1536.3118764259114</v>
      </c>
      <c r="D10" s="19">
        <f t="shared" si="0"/>
        <v>7.013092409194484</v>
      </c>
      <c r="E10" s="59">
        <v>214.7392699995643</v>
      </c>
      <c r="F10" s="19">
        <f t="shared" si="1"/>
        <v>15.920240603460861</v>
      </c>
      <c r="G10" s="59">
        <f t="shared" si="2"/>
        <v>1751.0511464254757</v>
      </c>
      <c r="H10" s="30">
        <f t="shared" si="3"/>
        <v>7.5297237326848681</v>
      </c>
    </row>
    <row r="11" spans="1:8" ht="11.25" x14ac:dyDescent="0.2">
      <c r="A11" s="27"/>
      <c r="B11" s="27" t="s">
        <v>7</v>
      </c>
      <c r="C11" s="57">
        <v>56.00817868447028</v>
      </c>
      <c r="D11" s="19">
        <f>C11/$C$16*100</f>
        <v>0.25567109049411108</v>
      </c>
      <c r="E11" s="59">
        <v>12.273379742143346</v>
      </c>
      <c r="F11" s="19">
        <f t="shared" si="1"/>
        <v>0.90991814637798174</v>
      </c>
      <c r="G11" s="59">
        <f t="shared" si="2"/>
        <v>68.281558426613628</v>
      </c>
      <c r="H11" s="30">
        <f t="shared" si="3"/>
        <v>0.29361864845531671</v>
      </c>
    </row>
    <row r="12" spans="1:8" ht="11.25" x14ac:dyDescent="0.2">
      <c r="A12" s="27"/>
      <c r="B12" s="27" t="s">
        <v>11</v>
      </c>
      <c r="C12" s="57">
        <v>1801.8353205267531</v>
      </c>
      <c r="D12" s="19">
        <f t="shared" si="0"/>
        <v>8.2251773242827451</v>
      </c>
      <c r="E12" s="59">
        <v>222.698019322812</v>
      </c>
      <c r="F12" s="19">
        <f t="shared" si="1"/>
        <v>16.510282676943707</v>
      </c>
      <c r="G12" s="59">
        <f t="shared" si="2"/>
        <v>2024.533339849565</v>
      </c>
      <c r="H12" s="30">
        <f t="shared" si="3"/>
        <v>8.7057289947217527</v>
      </c>
    </row>
    <row r="13" spans="1:8" ht="11.25" x14ac:dyDescent="0.2">
      <c r="A13" s="27"/>
      <c r="B13" s="27" t="s">
        <v>12</v>
      </c>
      <c r="C13" s="57">
        <v>428.86794024171843</v>
      </c>
      <c r="D13" s="19">
        <f t="shared" si="0"/>
        <v>1.9577343262184399</v>
      </c>
      <c r="E13" s="59">
        <v>40.155831869217195</v>
      </c>
      <c r="F13" s="19">
        <f t="shared" si="1"/>
        <v>2.9770544763021523</v>
      </c>
      <c r="G13" s="59">
        <f t="shared" si="2"/>
        <v>469.02377211093562</v>
      </c>
      <c r="H13" s="30">
        <f t="shared" si="3"/>
        <v>2.0168568092750432</v>
      </c>
    </row>
    <row r="14" spans="1:8" ht="11.25" x14ac:dyDescent="0.2">
      <c r="A14" s="27"/>
      <c r="B14" s="27" t="s">
        <v>13</v>
      </c>
      <c r="C14" s="57">
        <v>1777.930212638367</v>
      </c>
      <c r="D14" s="19">
        <f t="shared" si="0"/>
        <v>8.1160531723149596</v>
      </c>
      <c r="E14" s="59">
        <v>108.39240498256279</v>
      </c>
      <c r="F14" s="19">
        <f t="shared" si="1"/>
        <v>8.0359459493071341</v>
      </c>
      <c r="G14" s="59">
        <f t="shared" si="2"/>
        <v>1886.3226176209298</v>
      </c>
      <c r="H14" s="30">
        <f t="shared" si="3"/>
        <v>8.1114068029337574</v>
      </c>
    </row>
    <row r="15" spans="1:8" ht="11.25" x14ac:dyDescent="0.2">
      <c r="A15" s="27"/>
      <c r="B15" s="50" t="s">
        <v>19</v>
      </c>
      <c r="C15" s="57">
        <v>1853.7261612322843</v>
      </c>
      <c r="D15" s="19">
        <f t="shared" si="0"/>
        <v>8.4620532260073968</v>
      </c>
      <c r="E15" s="59">
        <v>115.48982700157364</v>
      </c>
      <c r="F15" s="19">
        <f t="shared" si="1"/>
        <v>8.5621313377886317</v>
      </c>
      <c r="G15" s="59">
        <f t="shared" si="2"/>
        <v>1969.2159882338578</v>
      </c>
      <c r="H15" s="30">
        <f t="shared" si="3"/>
        <v>8.4678579444441286</v>
      </c>
    </row>
    <row r="16" spans="1:8" ht="11.25" x14ac:dyDescent="0.2">
      <c r="A16" s="13" t="s">
        <v>2</v>
      </c>
      <c r="B16" s="14"/>
      <c r="C16" s="58">
        <f>SUM(C6:C15)</f>
        <v>21906.340124817641</v>
      </c>
      <c r="D16" s="51">
        <f>C16/$C$16*100</f>
        <v>100</v>
      </c>
      <c r="E16" s="58">
        <f>SUM(E6:E15)</f>
        <v>1348.8443758374019</v>
      </c>
      <c r="F16" s="51">
        <f t="shared" si="1"/>
        <v>100</v>
      </c>
      <c r="G16" s="58">
        <f>SUM(G6:G15)</f>
        <v>23255.184500655043</v>
      </c>
      <c r="H16" s="20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A4" sqref="A4:A16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8" width="8.77734375" style="2" customWidth="1"/>
    <col min="9" max="16384" width="9.33203125" style="2"/>
  </cols>
  <sheetData>
    <row r="1" spans="1:8" ht="10.5" x14ac:dyDescent="0.25">
      <c r="A1" s="1" t="s">
        <v>42</v>
      </c>
    </row>
    <row r="2" spans="1:8" ht="11.25" x14ac:dyDescent="0.2">
      <c r="A2" s="3" t="s">
        <v>49</v>
      </c>
    </row>
    <row r="4" spans="1:8" ht="11.25" x14ac:dyDescent="0.2">
      <c r="A4" s="25" t="s">
        <v>0</v>
      </c>
      <c r="B4" s="25" t="s">
        <v>1</v>
      </c>
      <c r="C4" s="11" t="s">
        <v>25</v>
      </c>
      <c r="D4" s="9"/>
      <c r="E4" s="11" t="s">
        <v>26</v>
      </c>
      <c r="F4" s="9"/>
      <c r="G4" s="9" t="s">
        <v>2</v>
      </c>
      <c r="H4" s="9"/>
    </row>
    <row r="5" spans="1:8" ht="11.25" x14ac:dyDescent="0.2">
      <c r="A5" s="15"/>
      <c r="B5" s="16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7" t="s">
        <v>35</v>
      </c>
      <c r="B6" s="27" t="s">
        <v>40</v>
      </c>
      <c r="C6" s="56">
        <v>1907.7092566867568</v>
      </c>
      <c r="D6" s="19">
        <f>C6/$C$16*100</f>
        <v>5.7490645665715139</v>
      </c>
      <c r="E6" s="59">
        <v>0</v>
      </c>
      <c r="F6" s="19">
        <f>E6/$E$16*100</f>
        <v>0</v>
      </c>
      <c r="G6" s="59">
        <f>C6+E6</f>
        <v>1907.7092566867568</v>
      </c>
      <c r="H6" s="30">
        <f>G6/$G$16*100</f>
        <v>5.7482619948496421</v>
      </c>
    </row>
    <row r="7" spans="1:8" ht="11.25" x14ac:dyDescent="0.2">
      <c r="A7" s="27"/>
      <c r="B7" s="27" t="s">
        <v>8</v>
      </c>
      <c r="C7" s="57">
        <v>1078.0855174530159</v>
      </c>
      <c r="D7" s="19">
        <f t="shared" ref="D7:D16" si="0">C7/$C$16*100</f>
        <v>3.2489139665273155</v>
      </c>
      <c r="E7" s="59">
        <v>0</v>
      </c>
      <c r="F7" s="19">
        <f t="shared" ref="F7:F16" si="1">E7/$E$16*100</f>
        <v>0</v>
      </c>
      <c r="G7" s="59">
        <f t="shared" ref="G7:G15" si="2">C7+E7</f>
        <v>1078.0855174530159</v>
      </c>
      <c r="H7" s="30">
        <f t="shared" ref="H7:H16" si="3">G7/$G$16*100</f>
        <v>3.2484604168330766</v>
      </c>
    </row>
    <row r="8" spans="1:8" ht="11.25" x14ac:dyDescent="0.2">
      <c r="A8" s="27"/>
      <c r="B8" s="27" t="s">
        <v>9</v>
      </c>
      <c r="C8" s="57">
        <v>506.98705724394398</v>
      </c>
      <c r="D8" s="19">
        <f t="shared" si="0"/>
        <v>1.5278540565314831</v>
      </c>
      <c r="E8" s="59">
        <v>2.7029999999999998</v>
      </c>
      <c r="F8" s="19">
        <f t="shared" si="1"/>
        <v>58.342326786099719</v>
      </c>
      <c r="G8" s="59">
        <f t="shared" si="2"/>
        <v>509.69005724394395</v>
      </c>
      <c r="H8" s="30">
        <f t="shared" si="3"/>
        <v>1.5357853797368115</v>
      </c>
    </row>
    <row r="9" spans="1:8" ht="11.25" x14ac:dyDescent="0.2">
      <c r="A9" s="27"/>
      <c r="B9" s="27" t="s">
        <v>5</v>
      </c>
      <c r="C9" s="57">
        <v>22789.971349145511</v>
      </c>
      <c r="D9" s="19">
        <f t="shared" si="0"/>
        <v>68.679761497884215</v>
      </c>
      <c r="E9" s="59">
        <v>0</v>
      </c>
      <c r="F9" s="19">
        <f t="shared" si="1"/>
        <v>0</v>
      </c>
      <c r="G9" s="59">
        <f t="shared" si="2"/>
        <v>22789.971349145511</v>
      </c>
      <c r="H9" s="30">
        <f t="shared" si="3"/>
        <v>68.670173775602649</v>
      </c>
    </row>
    <row r="10" spans="1:8" ht="11.25" x14ac:dyDescent="0.2">
      <c r="A10" s="27"/>
      <c r="B10" s="27" t="s">
        <v>10</v>
      </c>
      <c r="C10" s="57">
        <v>1882.7101629923411</v>
      </c>
      <c r="D10" s="19">
        <f t="shared" si="0"/>
        <v>5.6737274032950831</v>
      </c>
      <c r="E10" s="59">
        <v>1.93</v>
      </c>
      <c r="F10" s="19">
        <f t="shared" si="1"/>
        <v>41.657673213900281</v>
      </c>
      <c r="G10" s="59">
        <f t="shared" si="2"/>
        <v>1884.6401629923412</v>
      </c>
      <c r="H10" s="30">
        <f t="shared" si="3"/>
        <v>5.6787507765786023</v>
      </c>
    </row>
    <row r="11" spans="1:8" ht="11.25" x14ac:dyDescent="0.2">
      <c r="A11" s="27"/>
      <c r="B11" s="27" t="s">
        <v>7</v>
      </c>
      <c r="C11" s="57">
        <v>46.19084466520723</v>
      </c>
      <c r="D11" s="19">
        <f t="shared" si="0"/>
        <v>0.13920053458563017</v>
      </c>
      <c r="E11" s="59">
        <v>0</v>
      </c>
      <c r="F11" s="19">
        <f t="shared" si="1"/>
        <v>0</v>
      </c>
      <c r="G11" s="59">
        <f t="shared" si="2"/>
        <v>46.19084466520723</v>
      </c>
      <c r="H11" s="30">
        <f t="shared" si="3"/>
        <v>0.13918110213510987</v>
      </c>
    </row>
    <row r="12" spans="1:8" ht="11.25" x14ac:dyDescent="0.2">
      <c r="A12" s="27"/>
      <c r="B12" s="27" t="s">
        <v>11</v>
      </c>
      <c r="C12" s="57">
        <v>1114.7193388984463</v>
      </c>
      <c r="D12" s="19">
        <f t="shared" si="0"/>
        <v>3.3593134962626863</v>
      </c>
      <c r="E12" s="59">
        <v>0</v>
      </c>
      <c r="F12" s="19">
        <f t="shared" si="1"/>
        <v>0</v>
      </c>
      <c r="G12" s="59">
        <f t="shared" si="2"/>
        <v>1114.7193388984463</v>
      </c>
      <c r="H12" s="30">
        <f t="shared" si="3"/>
        <v>3.3588445347497684</v>
      </c>
    </row>
    <row r="13" spans="1:8" ht="11.25" x14ac:dyDescent="0.2">
      <c r="A13" s="27"/>
      <c r="B13" s="27" t="s">
        <v>12</v>
      </c>
      <c r="C13" s="57">
        <v>1259.6232105675622</v>
      </c>
      <c r="D13" s="19">
        <f t="shared" si="0"/>
        <v>3.795995192518002</v>
      </c>
      <c r="E13" s="59">
        <v>0</v>
      </c>
      <c r="F13" s="19">
        <f t="shared" si="1"/>
        <v>0</v>
      </c>
      <c r="G13" s="59">
        <f t="shared" si="2"/>
        <v>1259.6232105675622</v>
      </c>
      <c r="H13" s="30">
        <f t="shared" si="3"/>
        <v>3.7954652700649496</v>
      </c>
    </row>
    <row r="14" spans="1:8" ht="11.25" x14ac:dyDescent="0.2">
      <c r="A14" s="27"/>
      <c r="B14" s="27" t="s">
        <v>13</v>
      </c>
      <c r="C14" s="57">
        <v>1862.1163125200496</v>
      </c>
      <c r="D14" s="19">
        <f t="shared" si="0"/>
        <v>5.6116658624053839</v>
      </c>
      <c r="E14" s="59">
        <v>0</v>
      </c>
      <c r="F14" s="19">
        <f t="shared" si="1"/>
        <v>0</v>
      </c>
      <c r="G14" s="59">
        <f t="shared" si="2"/>
        <v>1862.1163125200496</v>
      </c>
      <c r="H14" s="30">
        <f t="shared" si="3"/>
        <v>5.6108824715977823</v>
      </c>
    </row>
    <row r="15" spans="1:8" ht="11.25" x14ac:dyDescent="0.2">
      <c r="A15" s="27"/>
      <c r="B15" s="27" t="s">
        <v>19</v>
      </c>
      <c r="C15" s="57">
        <v>734.83757764434029</v>
      </c>
      <c r="D15" s="19">
        <f t="shared" si="0"/>
        <v>2.2145034234186758</v>
      </c>
      <c r="E15" s="59">
        <v>0</v>
      </c>
      <c r="F15" s="19">
        <f t="shared" si="1"/>
        <v>0</v>
      </c>
      <c r="G15" s="59">
        <f t="shared" si="2"/>
        <v>734.83757764434029</v>
      </c>
      <c r="H15" s="30">
        <f t="shared" si="3"/>
        <v>2.2141942778515937</v>
      </c>
    </row>
    <row r="16" spans="1:8" ht="11.25" x14ac:dyDescent="0.2">
      <c r="A16" s="13" t="s">
        <v>2</v>
      </c>
      <c r="B16" s="14"/>
      <c r="C16" s="58">
        <f>SUM(C6:C15)</f>
        <v>33182.950627817176</v>
      </c>
      <c r="D16" s="20">
        <f t="shared" si="0"/>
        <v>100</v>
      </c>
      <c r="E16" s="58">
        <f>SUM(E6:E15)</f>
        <v>4.633</v>
      </c>
      <c r="F16" s="20">
        <f t="shared" si="1"/>
        <v>100</v>
      </c>
      <c r="G16" s="58">
        <f>SUM(G6:G15)</f>
        <v>33187.583627817177</v>
      </c>
      <c r="H16" s="20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A4" sqref="A4:A16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10" width="8.77734375" style="2" customWidth="1"/>
    <col min="11" max="16384" width="9.33203125" style="2"/>
  </cols>
  <sheetData>
    <row r="1" spans="1:8" ht="10.5" x14ac:dyDescent="0.25">
      <c r="A1" s="1" t="s">
        <v>39</v>
      </c>
    </row>
    <row r="2" spans="1:8" ht="11.25" x14ac:dyDescent="0.2">
      <c r="A2" s="3" t="s">
        <v>50</v>
      </c>
    </row>
    <row r="4" spans="1:8" ht="11.25" x14ac:dyDescent="0.2">
      <c r="A4" s="25" t="s">
        <v>0</v>
      </c>
      <c r="B4" s="25" t="s">
        <v>1</v>
      </c>
      <c r="C4" s="11" t="s">
        <v>25</v>
      </c>
      <c r="D4" s="9"/>
      <c r="E4" s="11" t="s">
        <v>26</v>
      </c>
      <c r="F4" s="9"/>
      <c r="G4" s="9" t="s">
        <v>2</v>
      </c>
      <c r="H4" s="9"/>
    </row>
    <row r="5" spans="1:8" ht="11.25" x14ac:dyDescent="0.2">
      <c r="A5" s="15"/>
      <c r="B5" s="16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7" t="s">
        <v>35</v>
      </c>
      <c r="B6" s="27" t="s">
        <v>40</v>
      </c>
      <c r="C6" s="56">
        <v>17.806028117411298</v>
      </c>
      <c r="D6" s="19">
        <f>C6/$C$16*100</f>
        <v>0.72140501525691203</v>
      </c>
      <c r="E6" s="59">
        <v>0</v>
      </c>
      <c r="F6" s="19">
        <f>E6/$E$16*100</f>
        <v>0</v>
      </c>
      <c r="G6" s="59">
        <f>C6+E6</f>
        <v>17.806028117411298</v>
      </c>
      <c r="H6" s="30">
        <f>G6/$G$16*100</f>
        <v>0.72134027316578264</v>
      </c>
    </row>
    <row r="7" spans="1:8" ht="11.25" x14ac:dyDescent="0.2">
      <c r="A7" s="27"/>
      <c r="B7" s="27" t="s">
        <v>8</v>
      </c>
      <c r="C7" s="57">
        <v>22.979001792251058</v>
      </c>
      <c r="D7" s="19">
        <f t="shared" ref="D7:D16" si="0">C7/$C$16*100</f>
        <v>0.93098623843673511</v>
      </c>
      <c r="E7" s="59">
        <v>0</v>
      </c>
      <c r="F7" s="19">
        <f t="shared" ref="F7:F16" si="1">E7/$E$16*100</f>
        <v>0</v>
      </c>
      <c r="G7" s="59">
        <f t="shared" ref="G7:G15" si="2">C7+E7</f>
        <v>22.979001792251058</v>
      </c>
      <c r="H7" s="30">
        <f t="shared" ref="H7:H16" si="3">G7/$G$16*100</f>
        <v>0.93090268759550943</v>
      </c>
    </row>
    <row r="8" spans="1:8" ht="11.25" x14ac:dyDescent="0.2">
      <c r="A8" s="27"/>
      <c r="B8" s="27" t="s">
        <v>9</v>
      </c>
      <c r="C8" s="57">
        <v>22.00536472478333</v>
      </c>
      <c r="D8" s="19">
        <f t="shared" si="0"/>
        <v>0.89153967242663001</v>
      </c>
      <c r="E8" s="59">
        <v>0</v>
      </c>
      <c r="F8" s="19">
        <f t="shared" si="1"/>
        <v>0</v>
      </c>
      <c r="G8" s="59">
        <f t="shared" si="2"/>
        <v>22.00536472478333</v>
      </c>
      <c r="H8" s="30">
        <f t="shared" si="3"/>
        <v>0.89145966169549151</v>
      </c>
    </row>
    <row r="9" spans="1:8" ht="11.25" x14ac:dyDescent="0.2">
      <c r="A9" s="27"/>
      <c r="B9" s="27" t="s">
        <v>5</v>
      </c>
      <c r="C9" s="57">
        <v>2186.7915239748468</v>
      </c>
      <c r="D9" s="19">
        <f t="shared" si="0"/>
        <v>88.597095450735026</v>
      </c>
      <c r="E9" s="59">
        <v>0.22153096553370999</v>
      </c>
      <c r="F9" s="19">
        <f t="shared" si="1"/>
        <v>100</v>
      </c>
      <c r="G9" s="59">
        <f t="shared" si="2"/>
        <v>2187.0130549403807</v>
      </c>
      <c r="H9" s="30">
        <f t="shared" si="3"/>
        <v>88.598118798050123</v>
      </c>
    </row>
    <row r="10" spans="1:8" ht="11.25" x14ac:dyDescent="0.2">
      <c r="A10" s="27"/>
      <c r="B10" s="27" t="s">
        <v>10</v>
      </c>
      <c r="C10" s="57">
        <v>27.383503441708619</v>
      </c>
      <c r="D10" s="19">
        <f t="shared" si="0"/>
        <v>1.109433085688371</v>
      </c>
      <c r="E10" s="59">
        <v>0</v>
      </c>
      <c r="F10" s="19">
        <f t="shared" si="1"/>
        <v>0</v>
      </c>
      <c r="G10" s="59">
        <f t="shared" si="2"/>
        <v>27.383503441708619</v>
      </c>
      <c r="H10" s="30">
        <f t="shared" si="3"/>
        <v>1.1093335202342687</v>
      </c>
    </row>
    <row r="11" spans="1:8" ht="11.25" x14ac:dyDescent="0.2">
      <c r="A11" s="27"/>
      <c r="B11" s="27" t="s">
        <v>7</v>
      </c>
      <c r="C11" s="57">
        <v>0.48032112308872399</v>
      </c>
      <c r="D11" s="19">
        <f t="shared" si="0"/>
        <v>1.9460042680220946E-2</v>
      </c>
      <c r="E11" s="59">
        <v>0</v>
      </c>
      <c r="F11" s="19">
        <f t="shared" si="1"/>
        <v>0</v>
      </c>
      <c r="G11" s="59">
        <f t="shared" si="2"/>
        <v>0.48032112308872399</v>
      </c>
      <c r="H11" s="30">
        <f t="shared" si="3"/>
        <v>1.9458296249533689E-2</v>
      </c>
    </row>
    <row r="12" spans="1:8" ht="11.25" x14ac:dyDescent="0.2">
      <c r="A12" s="27"/>
      <c r="B12" s="27" t="s">
        <v>11</v>
      </c>
      <c r="C12" s="57">
        <v>110.43388463733629</v>
      </c>
      <c r="D12" s="19">
        <f t="shared" si="0"/>
        <v>4.4741902970363272</v>
      </c>
      <c r="E12" s="59">
        <v>0</v>
      </c>
      <c r="F12" s="19">
        <f t="shared" si="1"/>
        <v>0</v>
      </c>
      <c r="G12" s="59">
        <f t="shared" si="2"/>
        <v>110.43388463733629</v>
      </c>
      <c r="H12" s="30">
        <f t="shared" si="3"/>
        <v>4.4737887633211262</v>
      </c>
    </row>
    <row r="13" spans="1:8" ht="11.25" x14ac:dyDescent="0.2">
      <c r="A13" s="27"/>
      <c r="B13" s="27" t="s">
        <v>12</v>
      </c>
      <c r="C13" s="57">
        <v>17.148430858388096</v>
      </c>
      <c r="D13" s="19">
        <f t="shared" si="0"/>
        <v>0.69476269179485606</v>
      </c>
      <c r="E13" s="59">
        <v>0</v>
      </c>
      <c r="F13" s="19">
        <f t="shared" si="1"/>
        <v>0</v>
      </c>
      <c r="G13" s="59">
        <f t="shared" si="2"/>
        <v>17.148430858388096</v>
      </c>
      <c r="H13" s="30">
        <f t="shared" si="3"/>
        <v>0.69470034070420061</v>
      </c>
    </row>
    <row r="14" spans="1:8" ht="11.25" x14ac:dyDescent="0.2">
      <c r="A14" s="27"/>
      <c r="B14" s="27" t="s">
        <v>13</v>
      </c>
      <c r="C14" s="57">
        <v>39.526669065968036</v>
      </c>
      <c r="D14" s="19">
        <f t="shared" si="0"/>
        <v>1.6014092032521823</v>
      </c>
      <c r="E14" s="59">
        <v>0</v>
      </c>
      <c r="F14" s="19">
        <f t="shared" si="1"/>
        <v>0</v>
      </c>
      <c r="G14" s="59">
        <f t="shared" si="2"/>
        <v>39.526669065968036</v>
      </c>
      <c r="H14" s="30">
        <f t="shared" si="3"/>
        <v>1.6012654856755373</v>
      </c>
    </row>
    <row r="15" spans="1:8" ht="11.25" x14ac:dyDescent="0.2">
      <c r="A15" s="27"/>
      <c r="B15" s="27" t="s">
        <v>19</v>
      </c>
      <c r="C15" s="57">
        <v>23.688178930188577</v>
      </c>
      <c r="D15" s="19">
        <f t="shared" si="0"/>
        <v>0.95971830269273883</v>
      </c>
      <c r="E15" s="59">
        <v>0</v>
      </c>
      <c r="F15" s="19">
        <f t="shared" si="1"/>
        <v>0</v>
      </c>
      <c r="G15" s="59">
        <f t="shared" si="2"/>
        <v>23.688178930188577</v>
      </c>
      <c r="H15" s="30">
        <f t="shared" si="3"/>
        <v>0.95963217330841588</v>
      </c>
    </row>
    <row r="16" spans="1:8" ht="11.25" x14ac:dyDescent="0.2">
      <c r="A16" s="13" t="s">
        <v>2</v>
      </c>
      <c r="B16" s="14"/>
      <c r="C16" s="58">
        <f>SUM(C6:C15)</f>
        <v>2468.2429066659711</v>
      </c>
      <c r="D16" s="20">
        <f t="shared" si="0"/>
        <v>100</v>
      </c>
      <c r="E16" s="58">
        <f>SUM(E6:E15)</f>
        <v>0.22153096553370999</v>
      </c>
      <c r="F16" s="20">
        <f t="shared" si="1"/>
        <v>100</v>
      </c>
      <c r="G16" s="58">
        <f>SUM(G6:G15)</f>
        <v>2468.464437631505</v>
      </c>
      <c r="H16" s="20">
        <f t="shared" si="3"/>
        <v>100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workbookViewId="0">
      <selection activeCell="A4" sqref="A4:A16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8" width="8.77734375" style="2" customWidth="1"/>
    <col min="9" max="16384" width="9.33203125" style="2"/>
  </cols>
  <sheetData>
    <row r="1" spans="1:8" ht="10.5" x14ac:dyDescent="0.25">
      <c r="A1" s="1" t="s">
        <v>43</v>
      </c>
    </row>
    <row r="2" spans="1:8" ht="11.25" x14ac:dyDescent="0.2">
      <c r="A2" s="3" t="s">
        <v>51</v>
      </c>
    </row>
    <row r="3" spans="1:8" ht="11.25" x14ac:dyDescent="0.2">
      <c r="A3" s="45"/>
      <c r="B3" s="46"/>
      <c r="C3" s="46"/>
      <c r="D3" s="46"/>
      <c r="E3" s="46"/>
      <c r="F3" s="46"/>
      <c r="G3" s="46"/>
      <c r="H3" s="46"/>
    </row>
    <row r="4" spans="1:8" ht="11.25" x14ac:dyDescent="0.2">
      <c r="A4" s="25" t="s">
        <v>0</v>
      </c>
      <c r="B4" s="25" t="s">
        <v>1</v>
      </c>
      <c r="C4" s="11" t="s">
        <v>25</v>
      </c>
      <c r="D4" s="9"/>
      <c r="E4" s="11" t="s">
        <v>26</v>
      </c>
      <c r="F4" s="9"/>
      <c r="G4" s="9" t="s">
        <v>2</v>
      </c>
      <c r="H4" s="9"/>
    </row>
    <row r="5" spans="1:8" ht="11.25" x14ac:dyDescent="0.2">
      <c r="A5" s="15"/>
      <c r="B5" s="16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7" t="s">
        <v>35</v>
      </c>
      <c r="B6" s="27" t="s">
        <v>40</v>
      </c>
      <c r="C6" s="56">
        <v>215.6657495417806</v>
      </c>
      <c r="D6" s="19">
        <f>C6/$C$16*100</f>
        <v>3.3159607022101705</v>
      </c>
      <c r="E6" s="59">
        <v>0</v>
      </c>
      <c r="F6" s="19">
        <f>E6/$E$16*100</f>
        <v>0</v>
      </c>
      <c r="G6" s="59">
        <f>C6+E6</f>
        <v>215.6657495417806</v>
      </c>
      <c r="H6" s="30">
        <f>G6/$G$16*100</f>
        <v>3.3083180154997018</v>
      </c>
    </row>
    <row r="7" spans="1:8" ht="11.25" x14ac:dyDescent="0.2">
      <c r="A7" s="27"/>
      <c r="B7" s="27" t="s">
        <v>8</v>
      </c>
      <c r="C7" s="57">
        <v>762.97226920464061</v>
      </c>
      <c r="D7" s="19">
        <f t="shared" ref="D7:D16" si="0">C7/$C$16*100</f>
        <v>11.73105171745677</v>
      </c>
      <c r="E7" s="59">
        <v>5.5569328075977698</v>
      </c>
      <c r="F7" s="19">
        <f t="shared" ref="F7:F16" si="1">E7/$E$16*100</f>
        <v>36.984907256241314</v>
      </c>
      <c r="G7" s="59">
        <f t="shared" ref="G7:G15" si="2">C7+E7</f>
        <v>768.52920201223833</v>
      </c>
      <c r="H7" s="30">
        <f t="shared" ref="H7:H16" si="3">G7/$G$16*100</f>
        <v>11.789257264339675</v>
      </c>
    </row>
    <row r="8" spans="1:8" ht="11.25" x14ac:dyDescent="0.2">
      <c r="A8" s="27"/>
      <c r="B8" s="27" t="s">
        <v>9</v>
      </c>
      <c r="C8" s="57">
        <v>51.030701925906861</v>
      </c>
      <c r="D8" s="19">
        <f t="shared" si="0"/>
        <v>0.78462065743882103</v>
      </c>
      <c r="E8" s="59">
        <v>0</v>
      </c>
      <c r="F8" s="19">
        <f t="shared" si="1"/>
        <v>0</v>
      </c>
      <c r="G8" s="59">
        <f t="shared" si="2"/>
        <v>51.030701925906861</v>
      </c>
      <c r="H8" s="30">
        <f t="shared" si="3"/>
        <v>0.78281224943586447</v>
      </c>
    </row>
    <row r="9" spans="1:8" ht="11.25" x14ac:dyDescent="0.2">
      <c r="A9" s="27"/>
      <c r="B9" s="27" t="s">
        <v>5</v>
      </c>
      <c r="C9" s="57">
        <v>4688.2243762285507</v>
      </c>
      <c r="D9" s="19">
        <f t="shared" si="0"/>
        <v>72.083619340334636</v>
      </c>
      <c r="E9" s="59">
        <v>9.4679333333333293</v>
      </c>
      <c r="F9" s="19">
        <f t="shared" si="1"/>
        <v>63.015092743758693</v>
      </c>
      <c r="G9" s="59">
        <f t="shared" si="2"/>
        <v>4697.692309561884</v>
      </c>
      <c r="H9" s="30">
        <f t="shared" si="3"/>
        <v>72.062718034822495</v>
      </c>
    </row>
    <row r="10" spans="1:8" ht="11.25" x14ac:dyDescent="0.2">
      <c r="A10" s="27"/>
      <c r="B10" s="27" t="s">
        <v>10</v>
      </c>
      <c r="C10" s="57">
        <v>164.79829388668466</v>
      </c>
      <c r="D10" s="19">
        <f t="shared" si="0"/>
        <v>2.5338500317300645</v>
      </c>
      <c r="E10" s="59">
        <v>0</v>
      </c>
      <c r="F10" s="19">
        <f t="shared" si="1"/>
        <v>0</v>
      </c>
      <c r="G10" s="59">
        <f t="shared" si="2"/>
        <v>164.79829388668466</v>
      </c>
      <c r="H10" s="30">
        <f t="shared" si="3"/>
        <v>2.5280099679588277</v>
      </c>
    </row>
    <row r="11" spans="1:8" ht="11.25" x14ac:dyDescent="0.2">
      <c r="A11" s="27"/>
      <c r="B11" s="27" t="s">
        <v>7</v>
      </c>
      <c r="C11" s="57">
        <v>4.6067880315433403</v>
      </c>
      <c r="D11" s="19">
        <f t="shared" si="0"/>
        <v>7.0831497854741549E-2</v>
      </c>
      <c r="E11" s="59">
        <v>0</v>
      </c>
      <c r="F11" s="19">
        <f t="shared" si="1"/>
        <v>0</v>
      </c>
      <c r="G11" s="59">
        <f t="shared" si="2"/>
        <v>4.6067880315433403</v>
      </c>
      <c r="H11" s="30">
        <f t="shared" si="3"/>
        <v>7.0668244126500399E-2</v>
      </c>
    </row>
    <row r="12" spans="1:8" ht="11.25" x14ac:dyDescent="0.2">
      <c r="A12" s="27"/>
      <c r="B12" s="27" t="s">
        <v>11</v>
      </c>
      <c r="C12" s="57">
        <v>162.17325689558604</v>
      </c>
      <c r="D12" s="19">
        <f t="shared" si="0"/>
        <v>2.493488873211267</v>
      </c>
      <c r="E12" s="59">
        <v>0</v>
      </c>
      <c r="F12" s="19">
        <f t="shared" si="1"/>
        <v>0</v>
      </c>
      <c r="G12" s="59">
        <f t="shared" si="2"/>
        <v>162.17325689558604</v>
      </c>
      <c r="H12" s="30">
        <f t="shared" si="3"/>
        <v>2.4877418345743822</v>
      </c>
    </row>
    <row r="13" spans="1:8" ht="11.25" x14ac:dyDescent="0.2">
      <c r="A13" s="27"/>
      <c r="B13" s="27" t="s">
        <v>12</v>
      </c>
      <c r="C13" s="57">
        <v>197.60534022703109</v>
      </c>
      <c r="D13" s="19">
        <f t="shared" si="0"/>
        <v>3.0382735512333392</v>
      </c>
      <c r="E13" s="59">
        <v>0</v>
      </c>
      <c r="F13" s="19">
        <f t="shared" si="1"/>
        <v>0</v>
      </c>
      <c r="G13" s="59">
        <f t="shared" si="2"/>
        <v>197.60534022703109</v>
      </c>
      <c r="H13" s="30">
        <f t="shared" si="3"/>
        <v>3.0312708829335304</v>
      </c>
    </row>
    <row r="14" spans="1:8" ht="11.25" x14ac:dyDescent="0.2">
      <c r="A14" s="27"/>
      <c r="B14" s="27" t="s">
        <v>13</v>
      </c>
      <c r="C14" s="57">
        <v>154.07372057870299</v>
      </c>
      <c r="D14" s="19">
        <f t="shared" si="0"/>
        <v>2.3689547541405651</v>
      </c>
      <c r="E14" s="59">
        <v>0</v>
      </c>
      <c r="F14" s="19">
        <f t="shared" si="1"/>
        <v>0</v>
      </c>
      <c r="G14" s="59">
        <f t="shared" si="2"/>
        <v>154.07372057870299</v>
      </c>
      <c r="H14" s="30">
        <f t="shared" si="3"/>
        <v>2.3634947440128506</v>
      </c>
    </row>
    <row r="15" spans="1:8" ht="11.25" x14ac:dyDescent="0.2">
      <c r="A15" s="27"/>
      <c r="B15" s="27" t="s">
        <v>19</v>
      </c>
      <c r="C15" s="57">
        <v>102.71878631015792</v>
      </c>
      <c r="D15" s="19">
        <f t="shared" si="0"/>
        <v>1.5793488743896331</v>
      </c>
      <c r="E15" s="59">
        <v>0</v>
      </c>
      <c r="F15" s="19">
        <f t="shared" si="1"/>
        <v>0</v>
      </c>
      <c r="G15" s="59">
        <f t="shared" si="2"/>
        <v>102.71878631015792</v>
      </c>
      <c r="H15" s="30">
        <f t="shared" si="3"/>
        <v>1.5757087622961921</v>
      </c>
    </row>
    <row r="16" spans="1:8" ht="11.25" x14ac:dyDescent="0.2">
      <c r="A16" s="13" t="s">
        <v>2</v>
      </c>
      <c r="B16" s="14"/>
      <c r="C16" s="58">
        <f>SUM(C6:C15)</f>
        <v>6503.8692828305839</v>
      </c>
      <c r="D16" s="20">
        <f t="shared" si="0"/>
        <v>100</v>
      </c>
      <c r="E16" s="58">
        <f>SUM(E6:E15)</f>
        <v>15.024866140931099</v>
      </c>
      <c r="F16" s="20">
        <f t="shared" si="1"/>
        <v>100</v>
      </c>
      <c r="G16" s="58">
        <f>SUM(G6:G15)</f>
        <v>6518.8941489715144</v>
      </c>
      <c r="H16" s="20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selection activeCell="A4" sqref="A4:A11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8" width="8.77734375" style="2" customWidth="1"/>
    <col min="9" max="16384" width="9.33203125" style="2"/>
  </cols>
  <sheetData>
    <row r="1" spans="1:8" ht="10.5" x14ac:dyDescent="0.25">
      <c r="A1" s="1" t="s">
        <v>45</v>
      </c>
    </row>
    <row r="2" spans="1:8" ht="11.25" x14ac:dyDescent="0.2">
      <c r="A2" s="3" t="s">
        <v>52</v>
      </c>
    </row>
    <row r="4" spans="1:8" ht="11.25" x14ac:dyDescent="0.2">
      <c r="A4" s="28" t="s">
        <v>0</v>
      </c>
      <c r="B4" s="31" t="s">
        <v>1</v>
      </c>
      <c r="C4" s="11" t="s">
        <v>25</v>
      </c>
      <c r="D4" s="29"/>
      <c r="E4" s="11" t="s">
        <v>26</v>
      </c>
      <c r="F4" s="29"/>
      <c r="G4" s="9" t="s">
        <v>2</v>
      </c>
      <c r="H4" s="9"/>
    </row>
    <row r="5" spans="1:8" ht="11.25" x14ac:dyDescent="0.2">
      <c r="A5" s="22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10" t="s">
        <v>34</v>
      </c>
      <c r="B6" s="12" t="s">
        <v>20</v>
      </c>
      <c r="C6" s="59">
        <v>1894.3934131155183</v>
      </c>
      <c r="D6" s="19">
        <f t="shared" ref="D6:D11" si="0">C6/$C$11*100</f>
        <v>15.275694192097278</v>
      </c>
      <c r="E6" s="59">
        <v>184.60324035635452</v>
      </c>
      <c r="F6" s="19">
        <f t="shared" ref="F6:F11" si="1">E6/$E$11*100</f>
        <v>18.389395843445872</v>
      </c>
      <c r="G6" s="59">
        <f>C6+E6</f>
        <v>2078.9966534718728</v>
      </c>
      <c r="H6" s="30">
        <f t="shared" ref="H6:H11" si="2">G6/$G$11*100</f>
        <v>15.508865492467574</v>
      </c>
    </row>
    <row r="7" spans="1:8" ht="11.25" x14ac:dyDescent="0.2">
      <c r="A7" s="23"/>
      <c r="B7" s="12" t="s">
        <v>21</v>
      </c>
      <c r="C7" s="59">
        <v>370.32381301860147</v>
      </c>
      <c r="D7" s="19">
        <f t="shared" si="0"/>
        <v>2.9861555052707591</v>
      </c>
      <c r="E7" s="59">
        <v>27.891074962392501</v>
      </c>
      <c r="F7" s="19">
        <f t="shared" si="1"/>
        <v>2.7783911972106536</v>
      </c>
      <c r="G7" s="59">
        <f>C7+E7</f>
        <v>398.21488798099398</v>
      </c>
      <c r="H7" s="30">
        <f t="shared" si="2"/>
        <v>2.9705969581440854</v>
      </c>
    </row>
    <row r="8" spans="1:8" ht="11.25" x14ac:dyDescent="0.2">
      <c r="A8" s="23"/>
      <c r="B8" s="12" t="s">
        <v>22</v>
      </c>
      <c r="C8" s="59">
        <v>6416.8432269152099</v>
      </c>
      <c r="D8" s="19">
        <f t="shared" si="0"/>
        <v>51.743072022078529</v>
      </c>
      <c r="E8" s="59">
        <v>402.18336677690024</v>
      </c>
      <c r="F8" s="19">
        <f t="shared" si="1"/>
        <v>40.063809925726524</v>
      </c>
      <c r="G8" s="59">
        <f>C8+E8</f>
        <v>6819.0265936921105</v>
      </c>
      <c r="H8" s="30">
        <f t="shared" si="2"/>
        <v>50.868463907588044</v>
      </c>
    </row>
    <row r="9" spans="1:8" ht="11.25" x14ac:dyDescent="0.2">
      <c r="A9" s="23"/>
      <c r="B9" s="12" t="s">
        <v>23</v>
      </c>
      <c r="C9" s="59">
        <v>1884.433711600411</v>
      </c>
      <c r="D9" s="19">
        <f t="shared" si="0"/>
        <v>15.195382809289452</v>
      </c>
      <c r="E9" s="59">
        <v>169.40429927012201</v>
      </c>
      <c r="F9" s="19">
        <f t="shared" si="1"/>
        <v>16.875341466629934</v>
      </c>
      <c r="G9" s="59">
        <f>C9+E9</f>
        <v>2053.8380108705333</v>
      </c>
      <c r="H9" s="30">
        <f t="shared" si="2"/>
        <v>15.321187458726806</v>
      </c>
    </row>
    <row r="10" spans="1:8" ht="11.25" x14ac:dyDescent="0.2">
      <c r="A10" s="23"/>
      <c r="B10" s="12" t="s">
        <v>24</v>
      </c>
      <c r="C10" s="59">
        <v>1835.3631111169018</v>
      </c>
      <c r="D10" s="19">
        <f t="shared" si="0"/>
        <v>14.799695471263979</v>
      </c>
      <c r="E10" s="59">
        <v>219.775034535863</v>
      </c>
      <c r="F10" s="19">
        <f t="shared" si="1"/>
        <v>21.893061566987015</v>
      </c>
      <c r="G10" s="59">
        <f>C10+E10</f>
        <v>2055.1381456527647</v>
      </c>
      <c r="H10" s="30">
        <f t="shared" si="2"/>
        <v>15.330886183073492</v>
      </c>
    </row>
    <row r="11" spans="1:8" ht="11.25" x14ac:dyDescent="0.2">
      <c r="A11" s="47" t="s">
        <v>2</v>
      </c>
      <c r="B11" s="48"/>
      <c r="C11" s="58">
        <f>SUM(C6:C10)</f>
        <v>12401.357275766642</v>
      </c>
      <c r="D11" s="20">
        <f t="shared" si="0"/>
        <v>100</v>
      </c>
      <c r="E11" s="58">
        <f>SUM(E6:E10)</f>
        <v>1003.8570159016323</v>
      </c>
      <c r="F11" s="20">
        <f t="shared" si="1"/>
        <v>100</v>
      </c>
      <c r="G11" s="58">
        <f>SUM(G6:G10)</f>
        <v>13405.214291668275</v>
      </c>
      <c r="H11" s="20">
        <f t="shared" si="2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A4" sqref="A4:A16"/>
    </sheetView>
  </sheetViews>
  <sheetFormatPr defaultColWidth="9.33203125" defaultRowHeight="10" x14ac:dyDescent="0.2"/>
  <cols>
    <col min="1" max="1" width="22.77734375" style="3" customWidth="1"/>
    <col min="2" max="2" width="25.77734375" style="2" customWidth="1"/>
    <col min="3" max="4" width="10.77734375" style="2" customWidth="1"/>
    <col min="5" max="8" width="8.77734375" style="2" customWidth="1"/>
    <col min="9" max="16384" width="9.33203125" style="2"/>
  </cols>
  <sheetData>
    <row r="1" spans="1:8" ht="10.5" x14ac:dyDescent="0.25">
      <c r="A1" s="1" t="s">
        <v>44</v>
      </c>
    </row>
    <row r="2" spans="1:8" ht="11.25" x14ac:dyDescent="0.2">
      <c r="A2" s="3" t="s">
        <v>53</v>
      </c>
    </row>
    <row r="4" spans="1:8" ht="11.25" x14ac:dyDescent="0.2">
      <c r="A4" s="25" t="s">
        <v>0</v>
      </c>
      <c r="B4" s="25" t="s">
        <v>1</v>
      </c>
      <c r="C4" s="11" t="s">
        <v>25</v>
      </c>
      <c r="D4" s="9"/>
      <c r="E4" s="11" t="s">
        <v>26</v>
      </c>
      <c r="F4" s="9"/>
      <c r="G4" s="9" t="s">
        <v>2</v>
      </c>
      <c r="H4" s="9"/>
    </row>
    <row r="5" spans="1:8" ht="11.25" x14ac:dyDescent="0.2">
      <c r="A5" s="15"/>
      <c r="B5" s="16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ht="11.25" x14ac:dyDescent="0.2">
      <c r="A6" s="27" t="s">
        <v>35</v>
      </c>
      <c r="B6" s="27" t="s">
        <v>40</v>
      </c>
      <c r="C6" s="56">
        <v>184.35280030381676</v>
      </c>
      <c r="D6" s="19">
        <f>C6/$C$16*100</f>
        <v>1.5233671003776956</v>
      </c>
      <c r="E6" s="59">
        <v>0</v>
      </c>
      <c r="F6" s="19">
        <f>E6/$E$16*100</f>
        <v>0</v>
      </c>
      <c r="G6" s="59">
        <f>C6+E6</f>
        <v>184.35280030381676</v>
      </c>
      <c r="H6" s="30">
        <f>G6/$G$16*100</f>
        <v>1.5187834097512383</v>
      </c>
    </row>
    <row r="7" spans="1:8" ht="11.25" x14ac:dyDescent="0.2">
      <c r="A7" s="27"/>
      <c r="B7" s="27" t="s">
        <v>8</v>
      </c>
      <c r="C7" s="57">
        <v>235.75765515846135</v>
      </c>
      <c r="D7" s="19">
        <f t="shared" ref="D7:D16" si="0">C7/$C$16*100</f>
        <v>1.948142121729161</v>
      </c>
      <c r="E7" s="59">
        <v>8.0798830419580394</v>
      </c>
      <c r="F7" s="19">
        <f t="shared" ref="F7:F16" si="1">E7/$E$16*100</f>
        <v>22.122818408346468</v>
      </c>
      <c r="G7" s="59">
        <f t="shared" ref="G7:G15" si="2">C7+E7</f>
        <v>243.83753820041937</v>
      </c>
      <c r="H7" s="30">
        <f t="shared" ref="H7:H16" si="3">G7/$G$16*100</f>
        <v>2.008846120498629</v>
      </c>
    </row>
    <row r="8" spans="1:8" ht="11.25" x14ac:dyDescent="0.2">
      <c r="A8" s="27"/>
      <c r="B8" s="27" t="s">
        <v>9</v>
      </c>
      <c r="C8" s="57">
        <v>146.8347358754198</v>
      </c>
      <c r="D8" s="19">
        <f t="shared" si="0"/>
        <v>1.2133431412846947</v>
      </c>
      <c r="E8" s="59">
        <v>0</v>
      </c>
      <c r="F8" s="19">
        <f t="shared" si="1"/>
        <v>0</v>
      </c>
      <c r="G8" s="59">
        <f t="shared" si="2"/>
        <v>146.8347358754198</v>
      </c>
      <c r="H8" s="30">
        <f t="shared" si="3"/>
        <v>1.2096922881305179</v>
      </c>
    </row>
    <row r="9" spans="1:8" ht="11.25" x14ac:dyDescent="0.2">
      <c r="A9" s="27"/>
      <c r="B9" s="27" t="s">
        <v>5</v>
      </c>
      <c r="C9" s="57">
        <v>10022.051043734329</v>
      </c>
      <c r="D9" s="19">
        <f t="shared" si="0"/>
        <v>82.815464767392172</v>
      </c>
      <c r="E9" s="59">
        <v>21.017763608130959</v>
      </c>
      <c r="F9" s="19">
        <f t="shared" si="1"/>
        <v>57.546893344579274</v>
      </c>
      <c r="G9" s="59">
        <f t="shared" si="2"/>
        <v>10043.068807342461</v>
      </c>
      <c r="H9" s="30">
        <f t="shared" si="3"/>
        <v>82.739433642690855</v>
      </c>
    </row>
    <row r="10" spans="1:8" ht="11.25" x14ac:dyDescent="0.2">
      <c r="A10" s="27"/>
      <c r="B10" s="27" t="s">
        <v>10</v>
      </c>
      <c r="C10" s="57">
        <v>257.87581401147253</v>
      </c>
      <c r="D10" s="19">
        <f t="shared" si="0"/>
        <v>2.1309116563501513</v>
      </c>
      <c r="E10" s="59">
        <v>0.47320000000000001</v>
      </c>
      <c r="F10" s="19">
        <f t="shared" si="1"/>
        <v>1.2956273768404274</v>
      </c>
      <c r="G10" s="59">
        <f t="shared" si="2"/>
        <v>258.34901401147255</v>
      </c>
      <c r="H10" s="30">
        <f t="shared" si="3"/>
        <v>2.1283983522874164</v>
      </c>
    </row>
    <row r="11" spans="1:8" ht="11.25" x14ac:dyDescent="0.2">
      <c r="A11" s="27"/>
      <c r="B11" s="27" t="s">
        <v>7</v>
      </c>
      <c r="C11" s="57">
        <v>4.6645285332325095</v>
      </c>
      <c r="D11" s="19">
        <f t="shared" si="0"/>
        <v>3.8544515161087672E-2</v>
      </c>
      <c r="E11" s="59">
        <v>0</v>
      </c>
      <c r="F11" s="19">
        <f t="shared" si="1"/>
        <v>0</v>
      </c>
      <c r="G11" s="59">
        <f t="shared" si="2"/>
        <v>4.6645285332325095</v>
      </c>
      <c r="H11" s="30">
        <f t="shared" si="3"/>
        <v>3.8428537775990271E-2</v>
      </c>
    </row>
    <row r="12" spans="1:8" ht="11.25" x14ac:dyDescent="0.2">
      <c r="A12" s="27"/>
      <c r="B12" s="27" t="s">
        <v>11</v>
      </c>
      <c r="C12" s="57">
        <v>752.93296325416009</v>
      </c>
      <c r="D12" s="19">
        <f t="shared" si="0"/>
        <v>6.2217297655419941</v>
      </c>
      <c r="E12" s="59">
        <v>6.4787999999999997</v>
      </c>
      <c r="F12" s="19">
        <f t="shared" si="1"/>
        <v>17.739033493393411</v>
      </c>
      <c r="G12" s="59">
        <f t="shared" si="2"/>
        <v>759.41176325416006</v>
      </c>
      <c r="H12" s="30">
        <f t="shared" si="3"/>
        <v>6.2563844178095422</v>
      </c>
    </row>
    <row r="13" spans="1:8" ht="11.25" x14ac:dyDescent="0.2">
      <c r="A13" s="27"/>
      <c r="B13" s="27" t="s">
        <v>12</v>
      </c>
      <c r="C13" s="57">
        <v>189.20715840788318</v>
      </c>
      <c r="D13" s="19">
        <f t="shared" si="0"/>
        <v>1.5634802389739066</v>
      </c>
      <c r="E13" s="59">
        <v>0</v>
      </c>
      <c r="F13" s="19">
        <f t="shared" si="1"/>
        <v>0</v>
      </c>
      <c r="G13" s="59">
        <f t="shared" si="2"/>
        <v>189.20715840788318</v>
      </c>
      <c r="H13" s="30">
        <f t="shared" si="3"/>
        <v>1.5587758510990084</v>
      </c>
    </row>
    <row r="14" spans="1:8" ht="11.25" x14ac:dyDescent="0.2">
      <c r="A14" s="27"/>
      <c r="B14" s="27" t="s">
        <v>13</v>
      </c>
      <c r="C14" s="57">
        <v>210.51957466214716</v>
      </c>
      <c r="D14" s="19">
        <f t="shared" si="0"/>
        <v>1.7395916606490587</v>
      </c>
      <c r="E14" s="59">
        <v>0.47320000000000001</v>
      </c>
      <c r="F14" s="19">
        <f t="shared" si="1"/>
        <v>1.2956273768404274</v>
      </c>
      <c r="G14" s="59">
        <f t="shared" si="2"/>
        <v>210.99277466214716</v>
      </c>
      <c r="H14" s="30">
        <f t="shared" si="3"/>
        <v>1.7382558073766132</v>
      </c>
    </row>
    <row r="15" spans="1:8" ht="11.25" x14ac:dyDescent="0.2">
      <c r="A15" s="27"/>
      <c r="B15" s="50" t="s">
        <v>19</v>
      </c>
      <c r="C15" s="57">
        <v>97.469848302973475</v>
      </c>
      <c r="D15" s="19">
        <f t="shared" si="0"/>
        <v>0.80542503254006947</v>
      </c>
      <c r="E15" s="59">
        <v>0</v>
      </c>
      <c r="F15" s="19">
        <f t="shared" si="1"/>
        <v>0</v>
      </c>
      <c r="G15" s="59">
        <f t="shared" si="2"/>
        <v>97.469848302973475</v>
      </c>
      <c r="H15" s="30">
        <f t="shared" si="3"/>
        <v>0.80300157258018678</v>
      </c>
    </row>
    <row r="16" spans="1:8" ht="11.25" x14ac:dyDescent="0.2">
      <c r="A16" s="13" t="s">
        <v>2</v>
      </c>
      <c r="B16" s="24"/>
      <c r="C16" s="58">
        <f>SUM(C6:C15)</f>
        <v>12101.666122243896</v>
      </c>
      <c r="D16" s="20">
        <f t="shared" si="0"/>
        <v>100</v>
      </c>
      <c r="E16" s="58">
        <f>SUM(E6:E15)</f>
        <v>36.522846650088994</v>
      </c>
      <c r="F16" s="20">
        <f t="shared" si="1"/>
        <v>100</v>
      </c>
      <c r="G16" s="58">
        <f>SUM(G6:G15)</f>
        <v>12138.188968893986</v>
      </c>
      <c r="H16" s="20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Birmingham</vt:lpstr>
      <vt:lpstr>East Midlands</vt:lpstr>
      <vt:lpstr>Gatwick</vt:lpstr>
      <vt:lpstr>Heathrow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Pippa Rooke</cp:lastModifiedBy>
  <cp:lastPrinted>2020-04-14T15:32:44Z</cp:lastPrinted>
  <dcterms:created xsi:type="dcterms:W3CDTF">2001-07-09T11:17:22Z</dcterms:created>
  <dcterms:modified xsi:type="dcterms:W3CDTF">2023-09-01T10:58:34Z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2023-05-04T15:44:52Z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